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60" tabRatio="500" activeTab="0"/>
  </bookViews>
  <sheets>
    <sheet name="Alkukilpailu" sheetId="1" r:id="rId1"/>
    <sheet name="Tulokset" sheetId="2" r:id="rId2"/>
    <sheet name="Play off" sheetId="3" r:id="rId3"/>
    <sheet name="Ohje" sheetId="4" r:id="rId4"/>
  </sheets>
  <definedNames>
    <definedName name="Excel_BuiltIn_Print_Area" localSheetId="1">'Tulokset'!#REF!</definedName>
    <definedName name="_xlnm.Print_Area" localSheetId="0">'Alkukilpailu'!$B$1:$O$18</definedName>
    <definedName name="_xlnm.Print_Area" localSheetId="2">'Play off'!$A$3:$L$25</definedName>
  </definedNames>
  <calcPr fullCalcOnLoad="1"/>
</workbook>
</file>

<file path=xl/sharedStrings.xml><?xml version="1.0" encoding="utf-8"?>
<sst xmlns="http://schemas.openxmlformats.org/spreadsheetml/2006/main" count="51" uniqueCount="42">
  <si>
    <t xml:space="preserve"> </t>
  </si>
  <si>
    <t>1 s</t>
  </si>
  <si>
    <t>2 s</t>
  </si>
  <si>
    <t>3 s</t>
  </si>
  <si>
    <t>4 s</t>
  </si>
  <si>
    <t>5 s</t>
  </si>
  <si>
    <t>6 s</t>
  </si>
  <si>
    <t>7 s</t>
  </si>
  <si>
    <t>8 s</t>
  </si>
  <si>
    <t>tulos</t>
  </si>
  <si>
    <t>tas/s.</t>
  </si>
  <si>
    <t>pel. tas.</t>
  </si>
  <si>
    <t>YHT:</t>
  </si>
  <si>
    <t>Pekka Mitikka</t>
  </si>
  <si>
    <t>Vili Kuitunen</t>
  </si>
  <si>
    <t>Marko Rämänen</t>
  </si>
  <si>
    <t>Toni Kojola</t>
  </si>
  <si>
    <t>Roni Leskinen</t>
  </si>
  <si>
    <t>Tuomo Salo</t>
  </si>
  <si>
    <t>Kari Kohonen</t>
  </si>
  <si>
    <t>Lasse Pohjankoski</t>
  </si>
  <si>
    <t>Niko Liukkonen</t>
  </si>
  <si>
    <t>Ari Laaksonen</t>
  </si>
  <si>
    <t>Antti Vepsäläinen</t>
  </si>
  <si>
    <t>Ossi Lahti</t>
  </si>
  <si>
    <t>Simo Ruohtula</t>
  </si>
  <si>
    <t>Mika Pylkkänen</t>
  </si>
  <si>
    <t>Veikko Eloranta</t>
  </si>
  <si>
    <t>Tauno Salminen</t>
  </si>
  <si>
    <t>Kari Heiskanen</t>
  </si>
  <si>
    <t>Martti Kuitunen</t>
  </si>
  <si>
    <t>Lasse Kaikkonen</t>
  </si>
  <si>
    <t>Harri Laaksonen</t>
  </si>
  <si>
    <t>Toni Karvinen</t>
  </si>
  <si>
    <t>Mika Hokkanen</t>
  </si>
  <si>
    <t>Aila Manni</t>
  </si>
  <si>
    <t>Eetu Pylkkänen</t>
  </si>
  <si>
    <t>Huhtikisa Finaali 5.5.2024</t>
  </si>
  <si>
    <t>HARRI LAAKSONEN</t>
  </si>
  <si>
    <t>MIKA PYLKKÄNEN</t>
  </si>
  <si>
    <t>TUOMO SALO</t>
  </si>
  <si>
    <t>LASSE POHJANKOSKI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</si>
</sst>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0"/>
      <name val="Arial"/>
      <family val="0"/>
    </font>
    <font>
      <b/>
      <sz val="16"/>
      <name val="Arial"/>
      <family val="2"/>
    </font>
    <font>
      <b/>
      <sz val="2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56"/>
      <name val="Arial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rgb="FF002060"/>
      <name val="Arial"/>
      <family val="2"/>
    </font>
    <font>
      <b/>
      <sz val="20"/>
      <color theme="1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2" applyNumberFormat="0" applyAlignment="0" applyProtection="0"/>
    <xf numFmtId="0" fontId="49" fillId="32" borderId="8" applyNumberFormat="0" applyAlignment="0" applyProtection="0"/>
    <xf numFmtId="0" fontId="50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 applyProtection="1">
      <alignment horizontal="center"/>
      <protection locked="0"/>
    </xf>
    <xf numFmtId="0" fontId="10" fillId="33" borderId="17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6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6" fillId="33" borderId="21" xfId="0" applyFont="1" applyFill="1" applyBorder="1" applyAlignment="1" applyProtection="1">
      <alignment horizontal="center"/>
      <protection locked="0"/>
    </xf>
    <xf numFmtId="0" fontId="6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17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21" xfId="0" applyFont="1" applyFill="1" applyBorder="1" applyAlignment="1" applyProtection="1">
      <alignment horizontal="center"/>
      <protection locked="0"/>
    </xf>
    <xf numFmtId="0" fontId="15" fillId="33" borderId="21" xfId="0" applyFont="1" applyFill="1" applyBorder="1" applyAlignment="1" applyProtection="1">
      <alignment horizontal="center"/>
      <protection locked="0"/>
    </xf>
    <xf numFmtId="0" fontId="15" fillId="33" borderId="21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/>
    </xf>
    <xf numFmtId="0" fontId="52" fillId="33" borderId="25" xfId="0" applyFont="1" applyFill="1" applyBorder="1" applyAlignment="1" applyProtection="1">
      <alignment/>
      <protection locked="0"/>
    </xf>
    <xf numFmtId="0" fontId="4" fillId="33" borderId="25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53" fillId="33" borderId="0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center"/>
      <protection locked="0"/>
    </xf>
    <xf numFmtId="0" fontId="4" fillId="33" borderId="27" xfId="0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54" fillId="33" borderId="21" xfId="0" applyFont="1" applyFill="1" applyBorder="1" applyAlignment="1" applyProtection="1">
      <alignment horizontal="center"/>
      <protection locked="0"/>
    </xf>
    <xf numFmtId="0" fontId="54" fillId="33" borderId="18" xfId="0" applyFont="1" applyFill="1" applyBorder="1" applyAlignment="1">
      <alignment/>
    </xf>
    <xf numFmtId="0" fontId="8" fillId="33" borderId="0" xfId="0" applyFont="1" applyFill="1" applyAlignment="1" applyProtection="1">
      <alignment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B1:S27"/>
  <sheetViews>
    <sheetView tabSelected="1" zoomScale="90" zoomScaleNormal="90" zoomScalePageLayoutView="0" workbookViewId="0" topLeftCell="B1">
      <selection activeCell="C1" sqref="C1"/>
    </sheetView>
  </sheetViews>
  <sheetFormatPr defaultColWidth="9.140625" defaultRowHeight="12.75"/>
  <cols>
    <col min="1" max="1" width="5.57421875" style="1" hidden="1" customWidth="1"/>
    <col min="2" max="2" width="36.57421875" style="1" bestFit="1" customWidth="1"/>
    <col min="3" max="3" width="8.00390625" style="1" customWidth="1"/>
    <col min="4" max="5" width="7.8515625" style="1" customWidth="1"/>
    <col min="6" max="6" width="8.7109375" style="1" customWidth="1"/>
    <col min="7" max="7" width="7.7109375" style="1" customWidth="1"/>
    <col min="8" max="8" width="9.00390625" style="1" bestFit="1" customWidth="1"/>
    <col min="9" max="10" width="7.8515625" style="1" customWidth="1"/>
    <col min="11" max="11" width="10.00390625" style="1" hidden="1" customWidth="1"/>
    <col min="12" max="12" width="12.00390625" style="1" customWidth="1"/>
    <col min="13" max="13" width="8.57421875" style="1" customWidth="1"/>
    <col min="14" max="14" width="10.8515625" style="1" customWidth="1"/>
    <col min="15" max="15" width="11.421875" style="2" customWidth="1"/>
    <col min="16" max="16" width="9.7109375" style="2" customWidth="1"/>
    <col min="17" max="17" width="10.140625" style="1" customWidth="1"/>
    <col min="18" max="18" width="13.7109375" style="1" customWidth="1"/>
    <col min="19" max="19" width="18.140625" style="1" customWidth="1"/>
    <col min="20" max="20" width="17.00390625" style="1" customWidth="1"/>
    <col min="21" max="16384" width="9.140625" style="1" customWidth="1"/>
  </cols>
  <sheetData>
    <row r="1" spans="2:8" ht="26.25" customHeight="1">
      <c r="B1" s="1" t="s">
        <v>0</v>
      </c>
      <c r="C1" s="103" t="s">
        <v>37</v>
      </c>
      <c r="D1" s="3"/>
      <c r="G1" s="4"/>
      <c r="H1" s="3"/>
    </row>
    <row r="2" spans="2:19" s="5" customFormat="1" ht="21" customHeight="1">
      <c r="B2" s="6"/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6</v>
      </c>
      <c r="L2" s="7" t="s">
        <v>9</v>
      </c>
      <c r="M2" s="8" t="s">
        <v>10</v>
      </c>
      <c r="N2" s="8" t="s">
        <v>11</v>
      </c>
      <c r="O2" s="9" t="s">
        <v>12</v>
      </c>
      <c r="P2" s="10"/>
      <c r="Q2" s="11"/>
      <c r="R2" s="11"/>
      <c r="S2" s="11"/>
    </row>
    <row r="3" spans="2:19" s="12" customFormat="1" ht="21.75" customHeight="1">
      <c r="B3" s="73" t="s">
        <v>20</v>
      </c>
      <c r="C3" s="13">
        <v>182</v>
      </c>
      <c r="D3" s="13">
        <v>156</v>
      </c>
      <c r="E3" s="13">
        <v>180</v>
      </c>
      <c r="F3" s="13">
        <v>186</v>
      </c>
      <c r="G3" s="13">
        <v>185</v>
      </c>
      <c r="H3" s="13">
        <v>206</v>
      </c>
      <c r="I3" s="13">
        <v>195</v>
      </c>
      <c r="J3" s="13">
        <v>257</v>
      </c>
      <c r="K3" s="14"/>
      <c r="L3" s="15">
        <f aca="true" t="shared" si="0" ref="L3:L26">C3+D3+E3+F3+G3+H3+I3+J3</f>
        <v>1547</v>
      </c>
      <c r="M3" s="13">
        <v>14</v>
      </c>
      <c r="N3" s="87">
        <f aca="true" t="shared" si="1" ref="N3:N26">SUMIF(C3,"&gt;0",M3)+SUMIF(D3,"&gt;0",M3)+SUMIF(E3,"&gt;0",M3)+SUMIF(F3,"&gt;0",M3)+SUMIF(G3,"&gt;0",M3)+SUMIF(H3,"&gt;0",M3)+SUMIF(I3,"&gt;0",M3)+SUMIF(J3,"&gt;0",M3)</f>
        <v>112</v>
      </c>
      <c r="O3" s="16">
        <f aca="true" t="shared" si="2" ref="O3:O26">L3+N3</f>
        <v>1659</v>
      </c>
      <c r="P3" s="17">
        <v>1</v>
      </c>
      <c r="Q3" s="18"/>
      <c r="R3" s="18"/>
      <c r="S3" s="18"/>
    </row>
    <row r="4" spans="2:19" s="12" customFormat="1" ht="21.75" customHeight="1">
      <c r="B4" s="74" t="s">
        <v>18</v>
      </c>
      <c r="C4" s="13">
        <v>199</v>
      </c>
      <c r="D4" s="19">
        <v>187</v>
      </c>
      <c r="E4" s="19">
        <v>182</v>
      </c>
      <c r="F4" s="19">
        <v>175</v>
      </c>
      <c r="G4" s="13">
        <v>183</v>
      </c>
      <c r="H4" s="19">
        <v>173</v>
      </c>
      <c r="I4" s="19">
        <v>181</v>
      </c>
      <c r="J4" s="19">
        <v>207</v>
      </c>
      <c r="K4" s="20"/>
      <c r="L4" s="15">
        <f t="shared" si="0"/>
        <v>1487</v>
      </c>
      <c r="M4" s="13">
        <v>20</v>
      </c>
      <c r="N4" s="87">
        <f t="shared" si="1"/>
        <v>160</v>
      </c>
      <c r="O4" s="16">
        <f t="shared" si="2"/>
        <v>1647</v>
      </c>
      <c r="P4" s="17">
        <v>2</v>
      </c>
      <c r="Q4" s="18"/>
      <c r="R4" s="18"/>
      <c r="S4" s="18"/>
    </row>
    <row r="5" spans="2:19" s="12" customFormat="1" ht="21.75" customHeight="1">
      <c r="B5" s="74" t="s">
        <v>32</v>
      </c>
      <c r="C5" s="85">
        <v>146</v>
      </c>
      <c r="D5" s="87">
        <v>223</v>
      </c>
      <c r="E5" s="87">
        <v>162</v>
      </c>
      <c r="F5" s="87">
        <v>201</v>
      </c>
      <c r="G5" s="85">
        <v>179</v>
      </c>
      <c r="H5" s="87">
        <v>213</v>
      </c>
      <c r="I5" s="87">
        <v>170</v>
      </c>
      <c r="J5" s="87">
        <v>164</v>
      </c>
      <c r="K5" s="93"/>
      <c r="L5" s="15">
        <f t="shared" si="0"/>
        <v>1458</v>
      </c>
      <c r="M5" s="15">
        <v>22</v>
      </c>
      <c r="N5" s="87">
        <f t="shared" si="1"/>
        <v>176</v>
      </c>
      <c r="O5" s="16">
        <f t="shared" si="2"/>
        <v>1634</v>
      </c>
      <c r="P5" s="17">
        <v>3</v>
      </c>
      <c r="Q5" s="18"/>
      <c r="R5" s="18"/>
      <c r="S5" s="18"/>
    </row>
    <row r="6" spans="2:19" s="12" customFormat="1" ht="21.75" customHeight="1">
      <c r="B6" s="74" t="s">
        <v>26</v>
      </c>
      <c r="C6" s="13">
        <v>172</v>
      </c>
      <c r="D6" s="19">
        <v>196</v>
      </c>
      <c r="E6" s="19">
        <v>222</v>
      </c>
      <c r="F6" s="19">
        <v>175</v>
      </c>
      <c r="G6" s="13">
        <v>170</v>
      </c>
      <c r="H6" s="19">
        <v>182</v>
      </c>
      <c r="I6" s="19">
        <v>184</v>
      </c>
      <c r="J6" s="19">
        <v>180</v>
      </c>
      <c r="K6" s="20"/>
      <c r="L6" s="15">
        <f t="shared" si="0"/>
        <v>1481</v>
      </c>
      <c r="M6" s="13">
        <v>18</v>
      </c>
      <c r="N6" s="87">
        <f t="shared" si="1"/>
        <v>144</v>
      </c>
      <c r="O6" s="16">
        <f t="shared" si="2"/>
        <v>1625</v>
      </c>
      <c r="P6" s="17">
        <v>4</v>
      </c>
      <c r="Q6" s="18"/>
      <c r="R6" s="18"/>
      <c r="S6" s="18"/>
    </row>
    <row r="7" spans="2:19" s="12" customFormat="1" ht="21.75" customHeight="1">
      <c r="B7" s="74" t="s">
        <v>23</v>
      </c>
      <c r="C7" s="13">
        <v>210</v>
      </c>
      <c r="D7" s="19">
        <v>181</v>
      </c>
      <c r="E7" s="19">
        <v>200</v>
      </c>
      <c r="F7" s="19">
        <v>189</v>
      </c>
      <c r="G7" s="13">
        <v>169</v>
      </c>
      <c r="H7" s="19">
        <v>183</v>
      </c>
      <c r="I7" s="19">
        <v>181</v>
      </c>
      <c r="J7" s="19">
        <v>159</v>
      </c>
      <c r="K7" s="20"/>
      <c r="L7" s="15">
        <f t="shared" si="0"/>
        <v>1472</v>
      </c>
      <c r="M7" s="13">
        <v>18</v>
      </c>
      <c r="N7" s="87">
        <f t="shared" si="1"/>
        <v>144</v>
      </c>
      <c r="O7" s="16">
        <f t="shared" si="2"/>
        <v>1616</v>
      </c>
      <c r="P7" s="21">
        <v>5</v>
      </c>
      <c r="Q7" s="18"/>
      <c r="R7" s="18"/>
      <c r="S7" s="18"/>
    </row>
    <row r="8" spans="2:19" s="12" customFormat="1" ht="21.75" customHeight="1">
      <c r="B8" s="74" t="s">
        <v>28</v>
      </c>
      <c r="C8" s="13">
        <v>178</v>
      </c>
      <c r="D8" s="19">
        <v>147</v>
      </c>
      <c r="E8" s="19">
        <v>161</v>
      </c>
      <c r="F8" s="19">
        <v>165</v>
      </c>
      <c r="G8" s="13">
        <v>190</v>
      </c>
      <c r="H8" s="19">
        <v>193</v>
      </c>
      <c r="I8" s="19">
        <v>184</v>
      </c>
      <c r="J8" s="19">
        <v>165</v>
      </c>
      <c r="K8" s="20"/>
      <c r="L8" s="15">
        <f t="shared" si="0"/>
        <v>1383</v>
      </c>
      <c r="M8" s="13">
        <v>29</v>
      </c>
      <c r="N8" s="87">
        <f t="shared" si="1"/>
        <v>232</v>
      </c>
      <c r="O8" s="16">
        <f t="shared" si="2"/>
        <v>1615</v>
      </c>
      <c r="P8" s="21">
        <v>6</v>
      </c>
      <c r="Q8" s="18"/>
      <c r="R8" s="22"/>
      <c r="S8" s="18"/>
    </row>
    <row r="9" spans="2:19" s="12" customFormat="1" ht="21.75" customHeight="1">
      <c r="B9" s="74" t="s">
        <v>30</v>
      </c>
      <c r="C9" s="85">
        <v>160</v>
      </c>
      <c r="D9" s="87">
        <v>251</v>
      </c>
      <c r="E9" s="87">
        <v>193</v>
      </c>
      <c r="F9" s="87">
        <v>161</v>
      </c>
      <c r="G9" s="85">
        <v>159</v>
      </c>
      <c r="H9" s="87">
        <v>161</v>
      </c>
      <c r="I9" s="87">
        <v>165</v>
      </c>
      <c r="J9" s="87">
        <v>161</v>
      </c>
      <c r="K9" s="88"/>
      <c r="L9" s="15">
        <f t="shared" si="0"/>
        <v>1411</v>
      </c>
      <c r="M9" s="15">
        <v>25</v>
      </c>
      <c r="N9" s="87">
        <f t="shared" si="1"/>
        <v>200</v>
      </c>
      <c r="O9" s="16">
        <f t="shared" si="2"/>
        <v>1611</v>
      </c>
      <c r="P9" s="21">
        <v>7</v>
      </c>
      <c r="Q9" s="18"/>
      <c r="R9" s="22"/>
      <c r="S9" s="18"/>
    </row>
    <row r="10" spans="2:19" s="12" customFormat="1" ht="21.75" customHeight="1">
      <c r="B10" s="74" t="s">
        <v>21</v>
      </c>
      <c r="C10" s="13">
        <v>177</v>
      </c>
      <c r="D10" s="19">
        <v>179</v>
      </c>
      <c r="E10" s="19">
        <v>207</v>
      </c>
      <c r="F10" s="19">
        <v>195</v>
      </c>
      <c r="G10" s="13">
        <v>212</v>
      </c>
      <c r="H10" s="19">
        <v>243</v>
      </c>
      <c r="I10" s="19">
        <v>234</v>
      </c>
      <c r="J10" s="19">
        <v>159</v>
      </c>
      <c r="K10" s="20"/>
      <c r="L10" s="15">
        <f t="shared" si="0"/>
        <v>1606</v>
      </c>
      <c r="M10" s="13">
        <v>0</v>
      </c>
      <c r="N10" s="87">
        <f t="shared" si="1"/>
        <v>0</v>
      </c>
      <c r="O10" s="16">
        <f t="shared" si="2"/>
        <v>1606</v>
      </c>
      <c r="P10" s="21">
        <v>8</v>
      </c>
      <c r="Q10" s="23"/>
      <c r="R10" s="22"/>
      <c r="S10" s="23"/>
    </row>
    <row r="11" spans="2:19" s="12" customFormat="1" ht="21.75" customHeight="1">
      <c r="B11" s="74" t="s">
        <v>31</v>
      </c>
      <c r="C11" s="85">
        <v>173</v>
      </c>
      <c r="D11" s="85">
        <v>243</v>
      </c>
      <c r="E11" s="85">
        <v>167</v>
      </c>
      <c r="F11" s="85">
        <v>179</v>
      </c>
      <c r="G11" s="85">
        <v>193</v>
      </c>
      <c r="H11" s="85">
        <v>159</v>
      </c>
      <c r="I11" s="85">
        <v>137</v>
      </c>
      <c r="J11" s="85">
        <v>170</v>
      </c>
      <c r="K11" s="90"/>
      <c r="L11" s="15">
        <f t="shared" si="0"/>
        <v>1421</v>
      </c>
      <c r="M11" s="15">
        <v>22</v>
      </c>
      <c r="N11" s="87">
        <f t="shared" si="1"/>
        <v>176</v>
      </c>
      <c r="O11" s="16">
        <f t="shared" si="2"/>
        <v>1597</v>
      </c>
      <c r="P11" s="21">
        <v>9</v>
      </c>
      <c r="Q11" s="23"/>
      <c r="R11" s="22"/>
      <c r="S11" s="18"/>
    </row>
    <row r="12" spans="2:19" s="12" customFormat="1" ht="21.75" customHeight="1">
      <c r="B12" s="74" t="s">
        <v>29</v>
      </c>
      <c r="C12" s="13">
        <v>156</v>
      </c>
      <c r="D12" s="19">
        <v>163</v>
      </c>
      <c r="E12" s="19">
        <v>176</v>
      </c>
      <c r="F12" s="19">
        <v>178</v>
      </c>
      <c r="G12" s="13">
        <v>189</v>
      </c>
      <c r="H12" s="19">
        <v>214</v>
      </c>
      <c r="I12" s="19">
        <v>168</v>
      </c>
      <c r="J12" s="19">
        <v>166</v>
      </c>
      <c r="K12" s="20"/>
      <c r="L12" s="15">
        <f t="shared" si="0"/>
        <v>1410</v>
      </c>
      <c r="M12" s="13">
        <v>23</v>
      </c>
      <c r="N12" s="87">
        <f t="shared" si="1"/>
        <v>184</v>
      </c>
      <c r="O12" s="16">
        <f t="shared" si="2"/>
        <v>1594</v>
      </c>
      <c r="P12" s="21">
        <v>10</v>
      </c>
      <c r="Q12" s="23"/>
      <c r="R12" s="22"/>
      <c r="S12" s="18"/>
    </row>
    <row r="13" spans="2:19" s="12" customFormat="1" ht="21.75" customHeight="1">
      <c r="B13" s="74" t="s">
        <v>27</v>
      </c>
      <c r="C13" s="13">
        <v>159</v>
      </c>
      <c r="D13" s="19">
        <v>180</v>
      </c>
      <c r="E13" s="19">
        <v>226</v>
      </c>
      <c r="F13" s="19">
        <v>171</v>
      </c>
      <c r="G13" s="13">
        <v>182</v>
      </c>
      <c r="H13" s="19">
        <v>176</v>
      </c>
      <c r="I13" s="19">
        <v>184</v>
      </c>
      <c r="J13" s="19">
        <v>147</v>
      </c>
      <c r="K13" s="20"/>
      <c r="L13" s="15">
        <f t="shared" si="0"/>
        <v>1425</v>
      </c>
      <c r="M13" s="13">
        <v>19</v>
      </c>
      <c r="N13" s="87">
        <f t="shared" si="1"/>
        <v>152</v>
      </c>
      <c r="O13" s="16">
        <f t="shared" si="2"/>
        <v>1577</v>
      </c>
      <c r="P13" s="21">
        <v>11</v>
      </c>
      <c r="Q13" s="23"/>
      <c r="R13" s="22"/>
      <c r="S13" s="23"/>
    </row>
    <row r="14" spans="2:19" s="12" customFormat="1" ht="21.75" customHeight="1">
      <c r="B14" s="74" t="s">
        <v>19</v>
      </c>
      <c r="C14" s="13">
        <v>180</v>
      </c>
      <c r="D14" s="19">
        <v>173</v>
      </c>
      <c r="E14" s="19">
        <v>185</v>
      </c>
      <c r="F14" s="19">
        <v>197</v>
      </c>
      <c r="G14" s="13">
        <v>154</v>
      </c>
      <c r="H14" s="19">
        <v>143</v>
      </c>
      <c r="I14" s="19">
        <v>177</v>
      </c>
      <c r="J14" s="19">
        <v>173</v>
      </c>
      <c r="K14" s="20"/>
      <c r="L14" s="15">
        <f t="shared" si="0"/>
        <v>1382</v>
      </c>
      <c r="M14" s="13">
        <v>22</v>
      </c>
      <c r="N14" s="87">
        <f t="shared" si="1"/>
        <v>176</v>
      </c>
      <c r="O14" s="16">
        <f t="shared" si="2"/>
        <v>1558</v>
      </c>
      <c r="P14" s="21">
        <v>12</v>
      </c>
      <c r="Q14" s="23"/>
      <c r="R14" s="18"/>
      <c r="S14" s="18"/>
    </row>
    <row r="15" spans="2:19" s="12" customFormat="1" ht="21" customHeight="1">
      <c r="B15" s="74" t="s">
        <v>14</v>
      </c>
      <c r="C15" s="85">
        <v>228</v>
      </c>
      <c r="D15" s="87">
        <v>179</v>
      </c>
      <c r="E15" s="87">
        <v>164</v>
      </c>
      <c r="F15" s="87">
        <v>154</v>
      </c>
      <c r="G15" s="85">
        <v>199</v>
      </c>
      <c r="H15" s="87">
        <v>182</v>
      </c>
      <c r="I15" s="87">
        <v>169</v>
      </c>
      <c r="J15" s="87">
        <v>179</v>
      </c>
      <c r="K15" s="88"/>
      <c r="L15" s="15">
        <f t="shared" si="0"/>
        <v>1454</v>
      </c>
      <c r="M15" s="15">
        <v>6</v>
      </c>
      <c r="N15" s="87">
        <f t="shared" si="1"/>
        <v>48</v>
      </c>
      <c r="O15" s="16">
        <f t="shared" si="2"/>
        <v>1502</v>
      </c>
      <c r="P15" s="21">
        <v>13</v>
      </c>
      <c r="Q15" s="18"/>
      <c r="R15" s="18"/>
      <c r="S15" s="18"/>
    </row>
    <row r="16" spans="2:19" s="12" customFormat="1" ht="21.75" customHeight="1">
      <c r="B16" s="74" t="s">
        <v>25</v>
      </c>
      <c r="C16" s="13">
        <v>176</v>
      </c>
      <c r="D16" s="19">
        <v>159</v>
      </c>
      <c r="E16" s="19">
        <v>153</v>
      </c>
      <c r="F16" s="19">
        <v>147</v>
      </c>
      <c r="G16" s="13">
        <v>139</v>
      </c>
      <c r="H16" s="19">
        <v>154</v>
      </c>
      <c r="I16" s="19">
        <v>123</v>
      </c>
      <c r="J16" s="19">
        <v>202</v>
      </c>
      <c r="K16" s="20"/>
      <c r="L16" s="15">
        <f t="shared" si="0"/>
        <v>1253</v>
      </c>
      <c r="M16" s="13">
        <v>30</v>
      </c>
      <c r="N16" s="87">
        <f t="shared" si="1"/>
        <v>240</v>
      </c>
      <c r="O16" s="16">
        <f t="shared" si="2"/>
        <v>1493</v>
      </c>
      <c r="P16" s="21">
        <v>14</v>
      </c>
      <c r="Q16" s="18"/>
      <c r="R16" s="18"/>
      <c r="S16" s="18"/>
    </row>
    <row r="17" spans="2:19" s="12" customFormat="1" ht="21.75" customHeight="1">
      <c r="B17" s="75" t="s">
        <v>13</v>
      </c>
      <c r="C17" s="87">
        <v>183</v>
      </c>
      <c r="D17" s="87">
        <v>185</v>
      </c>
      <c r="E17" s="87">
        <v>167</v>
      </c>
      <c r="F17" s="87">
        <v>153</v>
      </c>
      <c r="G17" s="87">
        <v>142</v>
      </c>
      <c r="H17" s="87">
        <v>223</v>
      </c>
      <c r="I17" s="87">
        <v>168</v>
      </c>
      <c r="J17" s="87">
        <v>139</v>
      </c>
      <c r="K17" s="88"/>
      <c r="L17" s="15">
        <f t="shared" si="0"/>
        <v>1360</v>
      </c>
      <c r="M17" s="99">
        <v>15</v>
      </c>
      <c r="N17" s="87">
        <f t="shared" si="1"/>
        <v>120</v>
      </c>
      <c r="O17" s="16">
        <f t="shared" si="2"/>
        <v>1480</v>
      </c>
      <c r="P17" s="21">
        <v>15</v>
      </c>
      <c r="Q17" s="18"/>
      <c r="R17" s="18"/>
      <c r="S17" s="18"/>
    </row>
    <row r="18" spans="2:19" s="12" customFormat="1" ht="21.75" customHeight="1">
      <c r="B18" s="77" t="s">
        <v>36</v>
      </c>
      <c r="C18" s="95">
        <v>152</v>
      </c>
      <c r="D18" s="97">
        <v>138</v>
      </c>
      <c r="E18" s="97">
        <v>127</v>
      </c>
      <c r="F18" s="97">
        <v>168</v>
      </c>
      <c r="G18" s="97">
        <v>134</v>
      </c>
      <c r="H18" s="97">
        <v>124</v>
      </c>
      <c r="I18" s="97">
        <v>122</v>
      </c>
      <c r="J18" s="97">
        <v>122</v>
      </c>
      <c r="K18" s="98"/>
      <c r="L18" s="15">
        <f t="shared" si="0"/>
        <v>1087</v>
      </c>
      <c r="M18" s="100">
        <v>39</v>
      </c>
      <c r="N18" s="87">
        <f t="shared" si="1"/>
        <v>312</v>
      </c>
      <c r="O18" s="16">
        <f t="shared" si="2"/>
        <v>1399</v>
      </c>
      <c r="P18" s="21">
        <v>16</v>
      </c>
      <c r="Q18" s="23"/>
      <c r="R18" s="18"/>
      <c r="S18" s="18"/>
    </row>
    <row r="19" spans="2:16" s="12" customFormat="1" ht="21.75" customHeight="1">
      <c r="B19" s="77" t="s">
        <v>35</v>
      </c>
      <c r="C19" s="96">
        <v>105</v>
      </c>
      <c r="D19" s="78">
        <v>163</v>
      </c>
      <c r="E19" s="78">
        <v>153</v>
      </c>
      <c r="F19" s="78">
        <v>157</v>
      </c>
      <c r="G19" s="78">
        <v>0</v>
      </c>
      <c r="H19" s="78">
        <v>0</v>
      </c>
      <c r="I19" s="78">
        <v>0</v>
      </c>
      <c r="J19" s="78">
        <v>0</v>
      </c>
      <c r="K19" s="76"/>
      <c r="L19" s="15">
        <f t="shared" si="0"/>
        <v>578</v>
      </c>
      <c r="M19" s="91">
        <v>39</v>
      </c>
      <c r="N19" s="87">
        <f t="shared" si="1"/>
        <v>156</v>
      </c>
      <c r="O19" s="16">
        <f t="shared" si="2"/>
        <v>734</v>
      </c>
      <c r="P19" s="84">
        <v>17</v>
      </c>
    </row>
    <row r="20" spans="2:16" ht="21.75" customHeight="1">
      <c r="B20" s="73" t="s">
        <v>34</v>
      </c>
      <c r="C20" s="78">
        <v>164</v>
      </c>
      <c r="D20" s="78">
        <v>182</v>
      </c>
      <c r="E20" s="78">
        <v>128</v>
      </c>
      <c r="F20" s="78">
        <v>166</v>
      </c>
      <c r="G20" s="78">
        <v>0</v>
      </c>
      <c r="H20" s="78">
        <v>0</v>
      </c>
      <c r="I20" s="78">
        <v>0</v>
      </c>
      <c r="J20" s="78">
        <v>0</v>
      </c>
      <c r="K20" s="76"/>
      <c r="L20" s="15">
        <f t="shared" si="0"/>
        <v>640</v>
      </c>
      <c r="M20" s="91">
        <v>23</v>
      </c>
      <c r="N20" s="87">
        <f t="shared" si="1"/>
        <v>92</v>
      </c>
      <c r="O20" s="16">
        <f t="shared" si="2"/>
        <v>732</v>
      </c>
      <c r="P20" s="84">
        <v>18</v>
      </c>
    </row>
    <row r="21" spans="2:16" ht="21.75" customHeight="1">
      <c r="B21" s="74" t="s">
        <v>24</v>
      </c>
      <c r="C21" s="86">
        <v>144</v>
      </c>
      <c r="D21" s="86">
        <v>149</v>
      </c>
      <c r="E21" s="86">
        <v>159</v>
      </c>
      <c r="F21" s="86">
        <v>141</v>
      </c>
      <c r="G21" s="86">
        <v>0</v>
      </c>
      <c r="H21" s="86">
        <v>0</v>
      </c>
      <c r="I21" s="86">
        <v>0</v>
      </c>
      <c r="J21" s="86">
        <v>0</v>
      </c>
      <c r="K21" s="89"/>
      <c r="L21" s="15">
        <f t="shared" si="0"/>
        <v>593</v>
      </c>
      <c r="M21" s="86">
        <v>33</v>
      </c>
      <c r="N21" s="87">
        <f t="shared" si="1"/>
        <v>132</v>
      </c>
      <c r="O21" s="16">
        <f t="shared" si="2"/>
        <v>725</v>
      </c>
      <c r="P21" s="84">
        <v>19</v>
      </c>
    </row>
    <row r="22" spans="2:16" ht="21.75" customHeight="1">
      <c r="B22" s="74" t="s">
        <v>15</v>
      </c>
      <c r="C22" s="86">
        <v>166</v>
      </c>
      <c r="D22" s="86">
        <v>153</v>
      </c>
      <c r="E22" s="86">
        <v>173</v>
      </c>
      <c r="F22" s="86">
        <v>156</v>
      </c>
      <c r="G22" s="86">
        <v>0</v>
      </c>
      <c r="H22" s="86">
        <v>0</v>
      </c>
      <c r="I22" s="86">
        <v>0</v>
      </c>
      <c r="J22" s="86">
        <v>0</v>
      </c>
      <c r="K22" s="89"/>
      <c r="L22" s="15">
        <f t="shared" si="0"/>
        <v>648</v>
      </c>
      <c r="M22" s="86">
        <v>18</v>
      </c>
      <c r="N22" s="87">
        <f t="shared" si="1"/>
        <v>72</v>
      </c>
      <c r="O22" s="16">
        <f t="shared" si="2"/>
        <v>720</v>
      </c>
      <c r="P22" s="84">
        <v>20</v>
      </c>
    </row>
    <row r="23" spans="2:16" ht="21.75" customHeight="1">
      <c r="B23" s="74" t="s">
        <v>22</v>
      </c>
      <c r="C23" s="86">
        <v>141</v>
      </c>
      <c r="D23" s="86">
        <v>180</v>
      </c>
      <c r="E23" s="86">
        <v>139</v>
      </c>
      <c r="F23" s="86">
        <v>171</v>
      </c>
      <c r="G23" s="86">
        <v>0</v>
      </c>
      <c r="H23" s="86">
        <v>0</v>
      </c>
      <c r="I23" s="86">
        <v>0</v>
      </c>
      <c r="J23" s="86">
        <v>0</v>
      </c>
      <c r="K23" s="89"/>
      <c r="L23" s="15">
        <f t="shared" si="0"/>
        <v>631</v>
      </c>
      <c r="M23" s="86">
        <v>19</v>
      </c>
      <c r="N23" s="87">
        <f t="shared" si="1"/>
        <v>76</v>
      </c>
      <c r="O23" s="16">
        <f t="shared" si="2"/>
        <v>707</v>
      </c>
      <c r="P23" s="21">
        <v>21</v>
      </c>
    </row>
    <row r="24" spans="2:16" ht="21.75" customHeight="1">
      <c r="B24" s="74" t="s">
        <v>17</v>
      </c>
      <c r="C24" s="86">
        <v>168</v>
      </c>
      <c r="D24" s="86">
        <v>121</v>
      </c>
      <c r="E24" s="86">
        <v>164</v>
      </c>
      <c r="F24" s="86">
        <v>206</v>
      </c>
      <c r="G24" s="86">
        <v>0</v>
      </c>
      <c r="H24" s="86">
        <v>0</v>
      </c>
      <c r="I24" s="86">
        <v>0</v>
      </c>
      <c r="J24" s="86">
        <v>0</v>
      </c>
      <c r="K24" s="89"/>
      <c r="L24" s="15">
        <f t="shared" si="0"/>
        <v>659</v>
      </c>
      <c r="M24" s="86">
        <v>0</v>
      </c>
      <c r="N24" s="87">
        <f t="shared" si="1"/>
        <v>0</v>
      </c>
      <c r="O24" s="16">
        <f t="shared" si="2"/>
        <v>659</v>
      </c>
      <c r="P24" s="21">
        <v>22</v>
      </c>
    </row>
    <row r="25" spans="2:16" ht="21.75" customHeight="1">
      <c r="B25" s="75" t="s">
        <v>33</v>
      </c>
      <c r="C25" s="92">
        <v>157</v>
      </c>
      <c r="D25" s="92">
        <v>144</v>
      </c>
      <c r="E25" s="92">
        <v>117</v>
      </c>
      <c r="F25" s="92">
        <v>153</v>
      </c>
      <c r="G25" s="92">
        <v>0</v>
      </c>
      <c r="H25" s="92">
        <v>0</v>
      </c>
      <c r="I25" s="92">
        <v>0</v>
      </c>
      <c r="J25" s="92">
        <v>0</v>
      </c>
      <c r="K25" s="94"/>
      <c r="L25" s="15">
        <f t="shared" si="0"/>
        <v>571</v>
      </c>
      <c r="M25" s="92">
        <v>19</v>
      </c>
      <c r="N25" s="87">
        <f t="shared" si="1"/>
        <v>76</v>
      </c>
      <c r="O25" s="16">
        <f t="shared" si="2"/>
        <v>647</v>
      </c>
      <c r="P25" s="21">
        <v>23</v>
      </c>
    </row>
    <row r="26" spans="2:16" ht="21.75" customHeight="1">
      <c r="B26" s="77" t="s">
        <v>16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9"/>
      <c r="L26" s="15">
        <f t="shared" si="0"/>
        <v>0</v>
      </c>
      <c r="M26" s="86">
        <v>37</v>
      </c>
      <c r="N26" s="87">
        <f t="shared" si="1"/>
        <v>0</v>
      </c>
      <c r="O26" s="16">
        <f t="shared" si="2"/>
        <v>0</v>
      </c>
      <c r="P26" s="21">
        <v>24</v>
      </c>
    </row>
    <row r="27" spans="2:16" ht="27.75">
      <c r="B27" s="79"/>
      <c r="C27" s="80"/>
      <c r="D27" s="80"/>
      <c r="E27" s="80"/>
      <c r="F27" s="80"/>
      <c r="G27" s="80"/>
      <c r="H27" s="80"/>
      <c r="I27" s="80"/>
      <c r="J27" s="80"/>
      <c r="K27" s="81"/>
      <c r="L27" s="82"/>
      <c r="M27" s="81"/>
      <c r="N27" s="81"/>
      <c r="O27" s="83"/>
      <c r="P27" s="21"/>
    </row>
  </sheetData>
  <sheetProtection selectLockedCells="1" selectUnlockedCells="1"/>
  <printOptions horizontalCentered="1" verticalCentered="1"/>
  <pageMargins left="0.8659722222222223" right="0.4722222222222222" top="0.6694444444444444" bottom="0.6798611111111111" header="0.5118055555555555" footer="0.5118055555555555"/>
  <pageSetup fitToHeight="1" fitToWidth="1" horizontalDpi="600" verticalDpi="600" orientation="landscape" paperSize="9" scale="9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B1:M5"/>
  <sheetViews>
    <sheetView zoomScale="80" zoomScaleNormal="80" zoomScalePageLayoutView="0" workbookViewId="0" topLeftCell="A1">
      <selection activeCell="C2" sqref="C2"/>
    </sheetView>
  </sheetViews>
  <sheetFormatPr defaultColWidth="9.140625" defaultRowHeight="12.75"/>
  <cols>
    <col min="1" max="1" width="0.5625" style="1" customWidth="1"/>
    <col min="2" max="2" width="7.00390625" style="1" customWidth="1"/>
    <col min="3" max="3" width="30.7109375" style="1" customWidth="1"/>
    <col min="4" max="4" width="8.7109375" style="1" customWidth="1"/>
    <col min="5" max="5" width="7.00390625" style="1" customWidth="1"/>
    <col min="6" max="8" width="6.57421875" style="1" customWidth="1"/>
    <col min="9" max="9" width="6.57421875" style="1" hidden="1" customWidth="1"/>
    <col min="10" max="10" width="12.421875" style="1" customWidth="1"/>
    <col min="11" max="11" width="13.00390625" style="1" customWidth="1"/>
    <col min="12" max="12" width="19.8515625" style="1" customWidth="1"/>
    <col min="13" max="13" width="6.00390625" style="24" customWidth="1"/>
    <col min="14" max="16384" width="9.140625" style="1" customWidth="1"/>
  </cols>
  <sheetData>
    <row r="1" spans="2:13" s="12" customFormat="1" ht="21">
      <c r="B1" s="22"/>
      <c r="C1" s="18"/>
      <c r="D1" s="25"/>
      <c r="E1" s="25"/>
      <c r="F1" s="25"/>
      <c r="G1" s="25"/>
      <c r="H1" s="25"/>
      <c r="I1" s="25"/>
      <c r="J1" s="25"/>
      <c r="K1" s="25"/>
      <c r="L1" s="18"/>
      <c r="M1" s="22"/>
    </row>
    <row r="2" spans="2:13" s="12" customFormat="1" ht="21">
      <c r="B2" s="22"/>
      <c r="C2" s="18"/>
      <c r="D2" s="25"/>
      <c r="E2" s="25"/>
      <c r="F2" s="25"/>
      <c r="G2" s="25"/>
      <c r="H2" s="25"/>
      <c r="I2" s="25"/>
      <c r="J2" s="25"/>
      <c r="K2" s="25"/>
      <c r="L2" s="18"/>
      <c r="M2" s="22"/>
    </row>
    <row r="3" spans="2:13" s="12" customFormat="1" ht="21">
      <c r="B3" s="22"/>
      <c r="C3" s="18"/>
      <c r="D3" s="25"/>
      <c r="E3" s="25"/>
      <c r="F3" s="25"/>
      <c r="G3" s="25"/>
      <c r="H3" s="25"/>
      <c r="I3" s="25"/>
      <c r="J3" s="25"/>
      <c r="K3" s="25"/>
      <c r="L3" s="18"/>
      <c r="M3" s="22"/>
    </row>
    <row r="4" spans="2:13" s="12" customFormat="1" ht="21">
      <c r="B4" s="22"/>
      <c r="C4" s="18"/>
      <c r="D4" s="25"/>
      <c r="E4" s="25"/>
      <c r="F4" s="25"/>
      <c r="G4" s="25"/>
      <c r="H4" s="25"/>
      <c r="I4" s="25"/>
      <c r="J4" s="25"/>
      <c r="K4" s="25"/>
      <c r="L4" s="18"/>
      <c r="M4" s="22"/>
    </row>
    <row r="5" spans="2:13" s="12" customFormat="1" ht="21">
      <c r="B5" s="22"/>
      <c r="C5" s="18"/>
      <c r="D5" s="25"/>
      <c r="E5" s="25"/>
      <c r="F5" s="25"/>
      <c r="G5" s="25"/>
      <c r="H5" s="25"/>
      <c r="I5" s="25"/>
      <c r="J5" s="25"/>
      <c r="K5" s="25"/>
      <c r="L5" s="18"/>
      <c r="M5" s="22"/>
    </row>
  </sheetData>
  <sheetProtection selectLockedCells="1" selectUnlockedCells="1"/>
  <printOptions horizontalCentered="1" verticalCentered="1"/>
  <pageMargins left="0.30972222222222223" right="0.32013888888888886" top="0.3798611111111111" bottom="0.4" header="0.5118055555555555" footer="0.5118055555555555"/>
  <pageSetup horizontalDpi="300" verticalDpi="300" orientation="landscape" paperSize="9" scale="107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>
    <pageSetUpPr fitToPage="1"/>
  </sheetPr>
  <dimension ref="A1:R19"/>
  <sheetViews>
    <sheetView zoomScale="118" zoomScaleNormal="118" zoomScalePageLayoutView="0" workbookViewId="0" topLeftCell="A7">
      <selection activeCell="N9" sqref="N9"/>
    </sheetView>
  </sheetViews>
  <sheetFormatPr defaultColWidth="9.140625" defaultRowHeight="12.75"/>
  <cols>
    <col min="1" max="1" width="4.7109375" style="26" customWidth="1"/>
    <col min="2" max="2" width="33.8515625" style="26" customWidth="1"/>
    <col min="3" max="5" width="7.7109375" style="26" customWidth="1"/>
    <col min="6" max="8" width="7.7109375" style="26" hidden="1" customWidth="1"/>
    <col min="9" max="9" width="12.28125" style="26" customWidth="1"/>
    <col min="10" max="10" width="9.00390625" style="27" customWidth="1"/>
    <col min="11" max="11" width="14.421875" style="26" customWidth="1"/>
    <col min="12" max="12" width="11.421875" style="26" customWidth="1"/>
    <col min="13" max="13" width="11.8515625" style="26" customWidth="1"/>
    <col min="14" max="14" width="10.140625" style="26" customWidth="1"/>
    <col min="15" max="15" width="19.57421875" style="26" customWidth="1"/>
    <col min="16" max="16" width="14.00390625" style="26" customWidth="1"/>
    <col min="17" max="16384" width="9.140625" style="26" customWidth="1"/>
  </cols>
  <sheetData>
    <row r="1" ht="24" customHeight="1">
      <c r="B1" s="28"/>
    </row>
    <row r="2" ht="24" customHeight="1">
      <c r="B2" s="28"/>
    </row>
    <row r="3" spans="3:4" ht="19.5" customHeight="1">
      <c r="C3" s="29"/>
      <c r="D3" s="29"/>
    </row>
    <row r="4" spans="1:18" ht="19.5" customHeight="1">
      <c r="A4" s="30"/>
      <c r="B4" s="31"/>
      <c r="C4" s="32"/>
      <c r="D4" s="33"/>
      <c r="E4" s="32"/>
      <c r="F4" s="33"/>
      <c r="G4" s="32"/>
      <c r="H4" s="33"/>
      <c r="I4" s="32"/>
      <c r="J4" s="32"/>
      <c r="K4" s="32"/>
      <c r="L4" s="32"/>
      <c r="M4" s="34"/>
      <c r="N4" s="35"/>
      <c r="O4" s="35"/>
      <c r="P4" s="35"/>
      <c r="Q4" s="36"/>
      <c r="R4" s="36"/>
    </row>
    <row r="5" spans="1:18" s="43" customFormat="1" ht="19.5" customHeight="1">
      <c r="A5" s="37" t="s">
        <v>0</v>
      </c>
      <c r="B5" s="53" t="s">
        <v>38</v>
      </c>
      <c r="C5" s="54">
        <v>22</v>
      </c>
      <c r="D5" s="54">
        <v>138</v>
      </c>
      <c r="E5" s="54">
        <f>SUM(C5:D5)</f>
        <v>160</v>
      </c>
      <c r="F5" s="38"/>
      <c r="G5" s="38"/>
      <c r="H5" s="38"/>
      <c r="I5" s="39"/>
      <c r="J5" s="38"/>
      <c r="K5" s="40"/>
      <c r="L5" s="41">
        <v>4</v>
      </c>
      <c r="M5" s="42"/>
      <c r="N5" s="42"/>
      <c r="O5" s="42"/>
      <c r="P5" s="42"/>
      <c r="R5" s="44"/>
    </row>
    <row r="6" spans="1:18" s="27" customFormat="1" ht="19.5" customHeight="1">
      <c r="A6" s="45" t="s">
        <v>0</v>
      </c>
      <c r="B6" s="46" t="s">
        <v>39</v>
      </c>
      <c r="C6" s="69">
        <v>18</v>
      </c>
      <c r="D6" s="69">
        <v>202</v>
      </c>
      <c r="E6" s="101">
        <f>SUM(C6:D6)</f>
        <v>220</v>
      </c>
      <c r="F6" s="47"/>
      <c r="G6" s="47"/>
      <c r="H6" s="47"/>
      <c r="I6" s="48"/>
      <c r="J6" s="47"/>
      <c r="K6" s="48"/>
      <c r="L6" s="49"/>
      <c r="M6" s="50"/>
      <c r="N6" s="50"/>
      <c r="O6" s="50"/>
      <c r="P6" s="50"/>
      <c r="R6" s="36"/>
    </row>
    <row r="7" spans="1:18" s="27" customFormat="1" ht="19.5" customHeight="1">
      <c r="A7" s="50"/>
      <c r="B7" s="50"/>
      <c r="C7" s="51"/>
      <c r="D7" s="51"/>
      <c r="E7" s="51"/>
      <c r="F7" s="51"/>
      <c r="G7" s="51"/>
      <c r="H7" s="51"/>
      <c r="I7" s="52"/>
      <c r="J7" s="51"/>
      <c r="K7" s="52"/>
      <c r="L7" s="42"/>
      <c r="M7" s="50"/>
      <c r="N7" s="50"/>
      <c r="O7" s="50"/>
      <c r="P7" s="50"/>
      <c r="R7" s="36"/>
    </row>
    <row r="8" spans="3:4" ht="19.5" customHeight="1">
      <c r="C8" s="29"/>
      <c r="D8" s="29"/>
    </row>
    <row r="9" spans="1:18" ht="19.5" customHeight="1">
      <c r="A9" s="30"/>
      <c r="B9" s="31"/>
      <c r="C9" s="32"/>
      <c r="D9" s="33"/>
      <c r="E9" s="32"/>
      <c r="F9" s="33"/>
      <c r="G9" s="32"/>
      <c r="H9" s="33"/>
      <c r="I9" s="32"/>
      <c r="J9" s="32"/>
      <c r="K9" s="32"/>
      <c r="L9" s="32"/>
      <c r="M9" s="34"/>
      <c r="N9" s="35"/>
      <c r="O9" s="35"/>
      <c r="P9" s="35"/>
      <c r="Q9" s="36"/>
      <c r="R9" s="36"/>
    </row>
    <row r="10" spans="1:18" s="43" customFormat="1" ht="19.5" customHeight="1">
      <c r="A10" s="37" t="s">
        <v>0</v>
      </c>
      <c r="B10" s="53" t="s">
        <v>40</v>
      </c>
      <c r="C10" s="54">
        <v>20</v>
      </c>
      <c r="D10" s="54">
        <v>246</v>
      </c>
      <c r="E10" s="38">
        <v>266</v>
      </c>
      <c r="F10" s="38"/>
      <c r="G10" s="38"/>
      <c r="H10" s="38"/>
      <c r="I10" s="39"/>
      <c r="J10" s="54"/>
      <c r="K10" s="40"/>
      <c r="L10" s="49"/>
      <c r="M10" s="42"/>
      <c r="N10" s="42"/>
      <c r="O10" s="42"/>
      <c r="P10" s="42"/>
      <c r="R10" s="44"/>
    </row>
    <row r="11" spans="1:18" s="27" customFormat="1" ht="19.5" customHeight="1">
      <c r="A11" s="45" t="s">
        <v>0</v>
      </c>
      <c r="B11" s="46" t="s">
        <v>39</v>
      </c>
      <c r="C11" s="69">
        <v>18</v>
      </c>
      <c r="D11" s="69">
        <v>216</v>
      </c>
      <c r="E11" s="69">
        <v>234</v>
      </c>
      <c r="F11" s="47"/>
      <c r="G11" s="47"/>
      <c r="H11" s="47"/>
      <c r="I11" s="48"/>
      <c r="J11" s="55"/>
      <c r="K11" s="48"/>
      <c r="L11" s="41">
        <v>3</v>
      </c>
      <c r="M11" s="50"/>
      <c r="N11" s="50"/>
      <c r="O11" s="50"/>
      <c r="P11" s="50"/>
      <c r="R11" s="36"/>
    </row>
    <row r="12" spans="1:18" s="27" customFormat="1" ht="19.5" customHeight="1">
      <c r="A12" s="50"/>
      <c r="B12" s="50"/>
      <c r="C12" s="51"/>
      <c r="D12" s="51"/>
      <c r="E12" s="51"/>
      <c r="F12" s="51"/>
      <c r="G12" s="51"/>
      <c r="H12" s="51"/>
      <c r="I12" s="52"/>
      <c r="J12" s="51"/>
      <c r="K12" s="52"/>
      <c r="L12" s="42"/>
      <c r="M12" s="50"/>
      <c r="N12" s="50"/>
      <c r="O12" s="50"/>
      <c r="P12" s="50"/>
      <c r="R12" s="36"/>
    </row>
    <row r="13" spans="1:18" ht="19.5" customHeight="1">
      <c r="A13" s="50"/>
      <c r="B13" s="50"/>
      <c r="C13" s="29"/>
      <c r="D13" s="51"/>
      <c r="E13" s="51"/>
      <c r="F13" s="51"/>
      <c r="G13" s="51"/>
      <c r="H13" s="51"/>
      <c r="I13" s="52"/>
      <c r="J13" s="52"/>
      <c r="K13" s="52"/>
      <c r="L13" s="50"/>
      <c r="M13" s="50"/>
      <c r="N13" s="50"/>
      <c r="O13" s="50"/>
      <c r="P13" s="50"/>
      <c r="R13" s="36"/>
    </row>
    <row r="14" spans="1:18" ht="19.5" customHeight="1" hidden="1">
      <c r="A14" s="30"/>
      <c r="B14" s="31"/>
      <c r="C14" s="32"/>
      <c r="D14" s="33"/>
      <c r="E14" s="32"/>
      <c r="F14" s="33"/>
      <c r="G14" s="32"/>
      <c r="H14" s="33"/>
      <c r="I14" s="32"/>
      <c r="J14" s="32"/>
      <c r="K14" s="32"/>
      <c r="L14" s="32"/>
      <c r="M14" s="50"/>
      <c r="N14" s="50"/>
      <c r="O14" s="50"/>
      <c r="P14" s="50"/>
      <c r="R14" s="36"/>
    </row>
    <row r="15" spans="1:18" ht="19.5" customHeight="1" hidden="1">
      <c r="A15" s="56" t="e">
        <f>IF(#REF!&gt;#REF!,#REF!,#REF!)</f>
        <v>#REF!</v>
      </c>
      <c r="B15" s="57"/>
      <c r="C15" s="58"/>
      <c r="D15" s="58"/>
      <c r="E15" s="58"/>
      <c r="F15" s="58"/>
      <c r="G15" s="58"/>
      <c r="H15" s="58"/>
      <c r="I15" s="59"/>
      <c r="J15" s="58"/>
      <c r="K15" s="60"/>
      <c r="L15" s="61"/>
      <c r="M15" s="62"/>
      <c r="N15" s="50"/>
      <c r="O15" s="34"/>
      <c r="P15" s="63"/>
      <c r="R15" s="36"/>
    </row>
    <row r="16" spans="1:18" ht="19.5" customHeight="1" hidden="1">
      <c r="A16" s="45">
        <v>1</v>
      </c>
      <c r="B16" s="64"/>
      <c r="C16" s="47"/>
      <c r="D16" s="47"/>
      <c r="E16" s="47"/>
      <c r="F16" s="47"/>
      <c r="G16" s="47"/>
      <c r="H16" s="47"/>
      <c r="I16" s="48"/>
      <c r="J16" s="47"/>
      <c r="K16" s="48"/>
      <c r="L16" s="65"/>
      <c r="M16" s="66"/>
      <c r="N16" s="67"/>
      <c r="O16" s="34"/>
      <c r="P16" s="50"/>
      <c r="R16" s="36"/>
    </row>
    <row r="17" spans="1:18" ht="19.5" customHeight="1">
      <c r="A17" s="30"/>
      <c r="B17" s="31"/>
      <c r="C17" s="32"/>
      <c r="D17" s="33"/>
      <c r="E17" s="32"/>
      <c r="F17" s="33"/>
      <c r="G17" s="32"/>
      <c r="H17" s="33"/>
      <c r="I17" s="32"/>
      <c r="J17" s="32"/>
      <c r="K17" s="32"/>
      <c r="L17" s="32"/>
      <c r="M17" s="34"/>
      <c r="N17" s="35"/>
      <c r="O17" s="35"/>
      <c r="P17" s="35"/>
      <c r="Q17" s="36"/>
      <c r="R17" s="36"/>
    </row>
    <row r="18" spans="1:18" ht="19.5" customHeight="1">
      <c r="A18" s="56" t="s">
        <v>0</v>
      </c>
      <c r="B18" s="53" t="s">
        <v>41</v>
      </c>
      <c r="C18" s="54">
        <v>14</v>
      </c>
      <c r="D18" s="54">
        <v>193</v>
      </c>
      <c r="E18" s="54">
        <v>207</v>
      </c>
      <c r="F18" s="58"/>
      <c r="G18" s="58"/>
      <c r="H18" s="58"/>
      <c r="I18" s="59"/>
      <c r="J18" s="54"/>
      <c r="K18" s="68"/>
      <c r="L18" s="102">
        <v>2</v>
      </c>
      <c r="M18" s="50"/>
      <c r="N18" s="50"/>
      <c r="O18" s="50"/>
      <c r="P18" s="50"/>
      <c r="R18" s="36"/>
    </row>
    <row r="19" spans="1:18" s="27" customFormat="1" ht="19.5" customHeight="1">
      <c r="A19" s="45" t="s">
        <v>0</v>
      </c>
      <c r="B19" s="46" t="s">
        <v>40</v>
      </c>
      <c r="C19" s="69">
        <v>20</v>
      </c>
      <c r="D19" s="69">
        <v>193</v>
      </c>
      <c r="E19" s="55">
        <v>213</v>
      </c>
      <c r="F19" s="70"/>
      <c r="G19" s="70"/>
      <c r="H19" s="70"/>
      <c r="I19" s="71"/>
      <c r="J19" s="55"/>
      <c r="K19" s="72"/>
      <c r="L19" s="41">
        <v>1</v>
      </c>
      <c r="M19" s="50"/>
      <c r="N19" s="50"/>
      <c r="O19" s="50"/>
      <c r="P19" s="50"/>
      <c r="R19" s="36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 selectLockedCells="1" selectUnlockedCells="1"/>
  <printOptions horizontalCentered="1"/>
  <pageMargins left="0.4722222222222222" right="0.5118055555555555" top="0.47291666666666665" bottom="0.39375" header="0.31527777777777777" footer="0.5118055555555555"/>
  <pageSetup fitToHeight="1" fitToWidth="1" horizontalDpi="300" verticalDpi="300" orientation="landscape" paperSize="9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>
    <pageSetUpPr fitToPage="1"/>
  </sheetPr>
  <dimension ref="A1:A1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180.00390625" style="26" customWidth="1"/>
    <col min="2" max="16384" width="9.140625" style="26" customWidth="1"/>
  </cols>
  <sheetData>
    <row r="1" ht="21" customHeight="1"/>
    <row r="2" ht="57" customHeight="1"/>
    <row r="3" ht="409.5" customHeight="1"/>
    <row r="4" ht="60" customHeight="1"/>
    <row r="5" ht="48.75" customHeight="1"/>
  </sheetData>
  <sheetProtection selectLockedCells="1" selectUnlockedCells="1"/>
  <printOptions/>
  <pageMargins left="0.3402777777777778" right="0.2" top="0.3798611111111111" bottom="0.32013888888888886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HKL</dc:creator>
  <cp:keywords/>
  <dc:description/>
  <cp:lastModifiedBy>Tuula Kiiveri</cp:lastModifiedBy>
  <cp:lastPrinted>2024-05-06T13:03:22Z</cp:lastPrinted>
  <dcterms:created xsi:type="dcterms:W3CDTF">2017-11-29T19:00:42Z</dcterms:created>
  <dcterms:modified xsi:type="dcterms:W3CDTF">2024-05-06T13:19:15Z</dcterms:modified>
  <cp:category/>
  <cp:version/>
  <cp:contentType/>
  <cp:contentStatus/>
</cp:coreProperties>
</file>